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2330"/>
  </bookViews>
  <sheets>
    <sheet name="附件1" sheetId="2" r:id="rId1"/>
    <sheet name="Sheet1" sheetId="3" r:id="rId2"/>
  </sheets>
  <definedNames>
    <definedName name="_Hlk105075200" localSheetId="0">附件1!$C$21</definedName>
    <definedName name="_Hlk105075245" localSheetId="0">附件1!$E$21</definedName>
    <definedName name="_Hlk105075334" localSheetId="0">附件1!$E$24</definedName>
    <definedName name="_Hlk105075355" localSheetId="0">附件1!#REF!</definedName>
    <definedName name="_Hlk105075386" localSheetId="0">附件1!#REF!</definedName>
    <definedName name="_Hlk105076183" localSheetId="0">附件1!#REF!</definedName>
    <definedName name="_Hlk105076207" localSheetId="0">附件1!#REF!</definedName>
    <definedName name="_Hlk105076229" localSheetId="0">附件1!#REF!</definedName>
    <definedName name="_Hlk105076246" localSheetId="0">附件1!#REF!</definedName>
    <definedName name="_Hlk105077578" localSheetId="0">附件1!$C$41</definedName>
    <definedName name="_Hlk105077644" localSheetId="0">附件1!$D$41</definedName>
    <definedName name="_Hlk105077775" localSheetId="0">附件1!$D$42</definedName>
  </definedNames>
  <calcPr calcId="144525"/>
</workbook>
</file>

<file path=xl/calcChain.xml><?xml version="1.0" encoding="utf-8"?>
<calcChain xmlns="http://schemas.openxmlformats.org/spreadsheetml/2006/main">
  <c r="D5" i="3" l="1"/>
  <c r="C5" i="3"/>
  <c r="D4" i="3"/>
  <c r="C4" i="3"/>
  <c r="D3" i="3"/>
  <c r="C3" i="3"/>
  <c r="D2" i="3"/>
  <c r="C2" i="3"/>
  <c r="G43" i="2"/>
  <c r="G41" i="2"/>
  <c r="G4" i="2"/>
  <c r="E4" i="2"/>
  <c r="D4" i="2"/>
  <c r="C4" i="2"/>
</calcChain>
</file>

<file path=xl/sharedStrings.xml><?xml version="1.0" encoding="utf-8"?>
<sst xmlns="http://schemas.openxmlformats.org/spreadsheetml/2006/main" count="140" uniqueCount="88">
  <si>
    <t>2024年北京市药品监督管理局部门整体绩效评价指标体系评分表</t>
  </si>
  <si>
    <t>一、当年预算执行情况（20分）</t>
  </si>
  <si>
    <t>一级指标　</t>
  </si>
  <si>
    <t>二级指标　</t>
  </si>
  <si>
    <t>预算数（万元）</t>
  </si>
  <si>
    <t>执行数（万元）</t>
  </si>
  <si>
    <t>预算执行率</t>
  </si>
  <si>
    <t>分值</t>
  </si>
  <si>
    <t>得分</t>
  </si>
  <si>
    <t>当年预算执行情况（20）</t>
  </si>
  <si>
    <t>资金总体</t>
  </si>
  <si>
    <t>基本支出</t>
  </si>
  <si>
    <t>——</t>
  </si>
  <si>
    <t>项目支出</t>
  </si>
  <si>
    <t>其他</t>
  </si>
  <si>
    <t>二、整体绩效目标实现情况（60分）</t>
  </si>
  <si>
    <t>一级指标</t>
  </si>
  <si>
    <t>三级指标　</t>
  </si>
  <si>
    <t>指标值</t>
  </si>
  <si>
    <t>完成值</t>
  </si>
  <si>
    <t>整体绩效目标实现情况（60）</t>
  </si>
  <si>
    <t>产出（30）</t>
  </si>
  <si>
    <t>针对延伸巡视药监局反馈的12个方面20个具体问题，共制定整改措施43条，共制订修订规定、细则、标准、指南等27个，制定各项预防措施41条。</t>
  </si>
  <si>
    <t>举办各类专业培训班359个。通过举办“大别山下强党性，学思践悟启新程”专题培训班，青年干部参观升旗仪式，“药监论坛”，以及各类专业培训班近400次。</t>
  </si>
  <si>
    <t>会同市医保局、市卫健委等9部门联合印发《北京市支持创新医药高质量发展若干措施（2024）》（简称《32条》），从创新药械研发、临床试验、审评审批、生产制造、流通贸易、临床应用等8个方面提出32条举措。</t>
  </si>
  <si>
    <t>会同市科委将200余个创新品种纳入项目制管理，推动171个创新药获批临床试验，26个品种纳入国家局优先审评与突破性治疗品种；26个创新医疗器械进入创新特别审查程序。</t>
  </si>
  <si>
    <t>全面推行非现场监管，实现6个领域从“纯现场检查”到“现场+非现场”相结合的转换。</t>
  </si>
  <si>
    <t>“两品一械”抽检数量7000个；执法监督检查家次不低于2897家/个/批次，出动执法监管人员人次不低于2410人次；完成收集不良反应相关报表数不低于32000份；“两品一械”审评检查核查等数量7983件；完成“两品一械”监管工作培训，培训不少于46场次、7960人次。</t>
  </si>
  <si>
    <t>“两品一械”抽检数量7000个；执法监督检查家次4014家/个/批次，出动执法监管人员人次4816人次；完成收集不良反应相关报表数53963份；“两品一械”审评检查核查等数量7983件；完成“两品一械”监管工作培训，培训62场次，共计10794人次。</t>
  </si>
  <si>
    <t>完成运行维护实验室数量155个；运行维护实验室面积69438.78平方米</t>
  </si>
  <si>
    <t>完成行政许可（备案）移送受理案卷不低于30000件</t>
  </si>
  <si>
    <t>完成行政许可（备案）移送受理案卷31828件</t>
  </si>
  <si>
    <t>北京市场药品监督抽验合格率保持在99%以上</t>
  </si>
  <si>
    <t>2024年以来推动9款新药申报，全国首款干细胞药品上市；9个第三类创新医疗器械和12个第三类人工智能产品获批，累计获批数量保持全国第一。</t>
  </si>
  <si>
    <t>将行政许可事项平均办理时限从法定28个工作日压减至9个工作日，压减率67%，审批速度全国领先。</t>
  </si>
  <si>
    <t>高标准做好接诉即办工作，深化主动治理、未诉先办，接诉即办考评连续34个月保持好成绩，连续两年排名全市并列第一。</t>
  </si>
  <si>
    <t>高标准做好接诉即办工作，深化主动治理、未诉先办，接诉即办考评连续34个月保持好成绩，连续两年排名全市并列第一。投诉举报、接诉即办全年业务接收量12000件，依法分转率100%。</t>
  </si>
  <si>
    <t>及时完成率</t>
  </si>
  <si>
    <t>全部按时完成</t>
  </si>
  <si>
    <t>成本控制</t>
  </si>
  <si>
    <t>控制在预算内</t>
  </si>
  <si>
    <t>效益（30分）</t>
  </si>
  <si>
    <t>制定实施加强药店零售企业规范化管理办法，设立24小时自助售药机，提升流通监管质效。</t>
  </si>
  <si>
    <t>做好物资保供。加强应急药物储备和监测预警，精准做好市场供应保障，保障群众用药需求。</t>
  </si>
  <si>
    <t>大力推进“建立临床急需进口药械审批绿色通道”，在天竺综合保税区“建立罕见病药品保障先行区”，建立“白名单”制度，支持保税备货，优化进口通关。在全国率先开展“药品补充申请审评审批改革试点”和“创新药临床试验审评审批试点”工作。</t>
  </si>
  <si>
    <t>药检院成为通过世卫组织PQ预认证的首家省级药品检验机构，检验能力覆盖我市在产全部21个疫苗品种，疫苗批签发授权达7个，能力居全国首位。</t>
  </si>
  <si>
    <t>有效监测本市”两品一械”质量风险,保障首都市民用药安全。</t>
  </si>
  <si>
    <t>重点强化过程监管，持续筑牢首都药品安全底线。</t>
  </si>
  <si>
    <t>在重要节假日、重大活动前，持续组织开展内部安全检查和药监领域安全生产督导检查，不断夯实主体责任。</t>
  </si>
  <si>
    <t>2024年绩效考评等次</t>
  </si>
  <si>
    <t>优秀</t>
  </si>
  <si>
    <t>三、预算管理情况（20分）</t>
  </si>
  <si>
    <t>二级指标</t>
  </si>
  <si>
    <t>三级指标</t>
  </si>
  <si>
    <t>预算管理情况（20）</t>
  </si>
  <si>
    <t>财务管理（4）</t>
  </si>
  <si>
    <t>财务管理制度健全性</t>
  </si>
  <si>
    <t>①预算资金管理办法、绩效跟踪管理办法、资产管理办法等各项制度健全；②部门内部财务管理制度完整、合规；③会计核算制度完整、合规。</t>
  </si>
  <si>
    <t>预算资金管理办法、绩效跟踪管理办法、资产管理办法等各项制度健全,部门内部财务管理制度完整、合规，完善了预算管理制度。但绩效跟踪管理等绩效管理办法有待完善。</t>
  </si>
  <si>
    <t>资金使用合规性和安全性</t>
  </si>
  <si>
    <t>①资金使用符合国家财经法规和财务管理制度规定以及有关专项资金管理办法的规定。②资金的拨付有完整的审批程序和手续；③项目的重大开支经过评估论证；④资金使用符合部门预算批复的用途；⑤不存在截留、挤占、挪用情况；⑥资金使用符合政府采购的程序和流程；⑦资金使用符合公务卡结算相关制度和规定。</t>
  </si>
  <si>
    <t>①资金使用基本符合国家财经法规和财务管理制度规定以及有关专项资金管理办法的规定。②资金的拨付有完整的审批程序和手续；③项目的重大开支经过评估论证；④资金使用符合部门预算批复的用途；⑤不存在截留、挤占、挪用情况；⑥资金使用符合政府采购的程序和流程；⑦资金使用符合公务卡结算相关制度和规定。</t>
  </si>
  <si>
    <t>会计基础信息完善性</t>
  </si>
  <si>
    <t>基础数据信息和会计信息资料真实、完整、准确。</t>
  </si>
  <si>
    <t>基础数据信息和会计信息资料基本真实、完整、准确。</t>
  </si>
  <si>
    <t>资产管理（4）</t>
  </si>
  <si>
    <t>资产管理规范性</t>
  </si>
  <si>
    <t>①对外投资行为经审批，不存在投资亏损；②不存在因管理不当发生严重资产损失和丢失情况；③不存在超标准配置资产；④资产使用规范，不存在未经批准擅自出租、出借资产行为；⑤资产处置规范，不存在不按要求进行报批或资产不公开处置行为；⑥其它资产管理制度办法执行规范。</t>
  </si>
  <si>
    <t>①不涉及对外投资行为；②不存在因管理不当发生严重资产损失和丢失情况；③不存在超标准配置资产现象；④资产使用规范，不涉及出租、出借资产行为；⑤资产处置规范，不存在不按要求进行报批或资产不公开处置行为；⑥其它资产管理制度办法执行较为规范。</t>
  </si>
  <si>
    <t>绩效管理（4）</t>
  </si>
  <si>
    <t>绩效管理情况</t>
  </si>
  <si>
    <t>①部门及时对绩效信息进行汇总分析整理；②部门对绩效目标偏离情况及时进行矫正。</t>
  </si>
  <si>
    <t>指标</t>
  </si>
  <si>
    <t>2023年</t>
  </si>
  <si>
    <t>2024年</t>
  </si>
  <si>
    <t>结转结余率（4）</t>
  </si>
  <si>
    <t>部门预决算差异率（4）</t>
  </si>
  <si>
    <t>合计</t>
  </si>
  <si>
    <t>评价内容</t>
  </si>
  <si>
    <t>评价得分</t>
  </si>
  <si>
    <t>得分率</t>
  </si>
  <si>
    <t>当年预算执行情况</t>
  </si>
  <si>
    <t>整体绩效目标实现情况</t>
  </si>
  <si>
    <t>预算管理情况</t>
  </si>
  <si>
    <t>综合得分</t>
  </si>
  <si>
    <t>绩效评定级别</t>
  </si>
  <si>
    <t>优</t>
  </si>
  <si>
    <t>深入开展化妆品个性化服务试点，根据北京消费市场实际开展创新监管，在服务产业发展同时，确保产品质量安全。</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</si>
</sst>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_ "/>
    <numFmt numFmtId="177" formatCode="0.00_);[Red]\(0.00\)"/>
    <numFmt numFmtId="178" formatCode="#,##0.00_ "/>
  </numFmts>
  <fonts count="11" x14ac:knownFonts="1">
    <font>
      <sz val="11"/>
      <color theme="1"/>
      <name val="宋体"/>
      <charset val="134"/>
      <scheme val="minor"/>
    </font>
    <font>
      <sz val="14"/>
      <color theme="1"/>
      <name val="仿宋_GB2312"/>
      <charset val="134"/>
    </font>
    <font>
      <sz val="22"/>
      <color rgb="FF000000"/>
      <name val="方正小标宋简体"/>
      <charset val="134"/>
    </font>
    <font>
      <sz val="10"/>
      <color rgb="FF000000"/>
      <name val="宋体"/>
      <charset val="134"/>
    </font>
    <font>
      <sz val="10"/>
      <color rgb="FF0C0C0C"/>
      <name val="宋体"/>
      <charset val="134"/>
    </font>
    <font>
      <sz val="10"/>
      <color theme="1"/>
      <name val="宋体"/>
      <charset val="134"/>
    </font>
    <font>
      <sz val="10"/>
      <color indexed="8"/>
      <name val="宋体"/>
      <charset val="134"/>
    </font>
    <font>
      <sz val="10"/>
      <name val="宋体"/>
      <charset val="134"/>
    </font>
    <font>
      <sz val="11"/>
      <color theme="1"/>
      <name val="宋体"/>
      <charset val="134"/>
      <scheme val="minor"/>
    </font>
    <font>
      <sz val="9"/>
      <name val="宋体"/>
      <charset val="134"/>
      <scheme val="minor"/>
    </font>
    <font>
      <sz val="10"/>
      <name val="宋体"/>
      <family val="3"/>
      <charset val="134"/>
    </font>
  </fonts>
  <fills count="3">
    <fill>
      <patternFill patternType="none"/>
    </fill>
    <fill>
      <patternFill patternType="gray125"/>
    </fill>
    <fill>
      <patternFill patternType="solid">
        <fgColor rgb="FFB8CCE4"/>
        <bgColor indexed="64"/>
      </patternFill>
    </fill>
  </fills>
  <borders count="11">
    <border>
      <left/>
      <right/>
      <top/>
      <bottom/>
      <diagonal/>
    </border>
    <border>
      <left style="dotted">
        <color auto="1"/>
      </left>
      <right style="dotted">
        <color auto="1"/>
      </right>
      <top style="dotted">
        <color auto="1"/>
      </top>
      <bottom style="dotted">
        <color auto="1"/>
      </bottom>
      <diagonal/>
    </border>
    <border>
      <left/>
      <right style="dotted">
        <color auto="1"/>
      </right>
      <top style="dotted">
        <color auto="1"/>
      </top>
      <bottom style="dotted">
        <color auto="1"/>
      </bottom>
      <diagonal/>
    </border>
    <border>
      <left style="dotted">
        <color auto="1"/>
      </left>
      <right style="dotted">
        <color auto="1"/>
      </right>
      <top/>
      <bottom style="dotted">
        <color auto="1"/>
      </bottom>
      <diagonal/>
    </border>
    <border>
      <left/>
      <right style="dotted">
        <color auto="1"/>
      </right>
      <top/>
      <bottom style="dotted">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9" fontId="8" fillId="0" borderId="0" applyFont="0" applyFill="0" applyBorder="0" applyAlignment="0" applyProtection="0">
      <alignment vertical="center"/>
    </xf>
  </cellStyleXfs>
  <cellXfs count="44">
    <xf numFmtId="0" fontId="0" fillId="0" borderId="0" xfId="0">
      <alignment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justify" vertical="center" wrapText="1"/>
    </xf>
    <xf numFmtId="0" fontId="1" fillId="2" borderId="4" xfId="0" applyFont="1" applyFill="1" applyBorder="1" applyAlignment="1">
      <alignment horizontal="center" vertical="center" wrapText="1"/>
    </xf>
    <xf numFmtId="177" fontId="1" fillId="2" borderId="4" xfId="0" applyNumberFormat="1" applyFont="1" applyFill="1" applyBorder="1" applyAlignment="1">
      <alignment horizontal="center" vertical="center" wrapText="1"/>
    </xf>
    <xf numFmtId="10" fontId="1" fillId="2" borderId="4" xfId="0" applyNumberFormat="1" applyFont="1" applyFill="1" applyBorder="1" applyAlignment="1">
      <alignment horizontal="center" vertical="center" wrapText="1"/>
    </xf>
    <xf numFmtId="0" fontId="0" fillId="0" borderId="0" xfId="0" applyFill="1">
      <alignment vertical="center"/>
    </xf>
    <xf numFmtId="0" fontId="3" fillId="0" borderId="5" xfId="0" applyFont="1" applyFill="1" applyBorder="1" applyAlignment="1">
      <alignment horizontal="center" vertical="center" wrapText="1"/>
    </xf>
    <xf numFmtId="178" fontId="3" fillId="0" borderId="5"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4" fillId="0" borderId="5"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0" xfId="0" applyFont="1" applyAlignment="1">
      <alignment horizontal="left" vertical="center" wrapText="1"/>
    </xf>
    <xf numFmtId="0" fontId="6" fillId="0" borderId="5" xfId="0" applyFont="1" applyFill="1" applyBorder="1" applyAlignment="1">
      <alignment horizontal="left" vertical="center" wrapText="1"/>
    </xf>
    <xf numFmtId="10" fontId="3" fillId="0" borderId="5" xfId="1" applyNumberFormat="1" applyFont="1" applyFill="1" applyBorder="1" applyAlignment="1">
      <alignment horizontal="center" vertical="center" wrapText="1"/>
    </xf>
    <xf numFmtId="176" fontId="3" fillId="0" borderId="5" xfId="0" applyNumberFormat="1" applyFont="1" applyFill="1" applyBorder="1" applyAlignment="1">
      <alignment horizontal="center" vertical="center"/>
    </xf>
    <xf numFmtId="177" fontId="3" fillId="0" borderId="5" xfId="1" applyNumberFormat="1" applyFont="1" applyFill="1" applyBorder="1" applyAlignment="1">
      <alignment horizontal="center" vertical="center" wrapText="1"/>
    </xf>
    <xf numFmtId="176" fontId="3" fillId="0" borderId="6" xfId="0" applyNumberFormat="1" applyFont="1" applyFill="1" applyBorder="1" applyAlignment="1">
      <alignment horizontal="center" vertical="center" wrapText="1"/>
    </xf>
    <xf numFmtId="177" fontId="3" fillId="0" borderId="5" xfId="1" applyNumberFormat="1" applyFont="1" applyFill="1" applyBorder="1" applyAlignment="1">
      <alignment horizontal="center" vertical="center"/>
    </xf>
    <xf numFmtId="0" fontId="3" fillId="0" borderId="5" xfId="0" applyFont="1" applyFill="1" applyBorder="1" applyAlignment="1">
      <alignment horizontal="center" vertical="center"/>
    </xf>
    <xf numFmtId="177" fontId="3" fillId="0" borderId="5" xfId="0" applyNumberFormat="1" applyFont="1" applyFill="1" applyBorder="1" applyAlignment="1">
      <alignment horizontal="center" vertical="center"/>
    </xf>
    <xf numFmtId="0" fontId="7" fillId="0" borderId="5" xfId="0" applyFont="1" applyFill="1" applyBorder="1" applyAlignment="1">
      <alignment horizontal="left" vertical="center" wrapText="1"/>
    </xf>
    <xf numFmtId="176" fontId="3" fillId="0" borderId="5" xfId="0" applyNumberFormat="1" applyFont="1" applyFill="1" applyBorder="1" applyAlignment="1">
      <alignment horizontal="center" vertical="center" wrapText="1"/>
    </xf>
    <xf numFmtId="177" fontId="3" fillId="0" borderId="5" xfId="0" applyNumberFormat="1" applyFont="1" applyFill="1" applyBorder="1" applyAlignment="1">
      <alignment horizontal="center" vertical="center" wrapText="1"/>
    </xf>
    <xf numFmtId="10" fontId="3" fillId="0" borderId="5" xfId="1" applyNumberFormat="1" applyFont="1" applyFill="1" applyBorder="1" applyAlignment="1" applyProtection="1">
      <alignment horizontal="center" vertical="center" wrapText="1"/>
    </xf>
    <xf numFmtId="10" fontId="0" fillId="0" borderId="0" xfId="1" applyNumberFormat="1" applyFont="1" applyFill="1">
      <alignment vertical="center"/>
    </xf>
    <xf numFmtId="9" fontId="0" fillId="0" borderId="0" xfId="1" applyFont="1">
      <alignment vertical="center"/>
    </xf>
    <xf numFmtId="177" fontId="0" fillId="0" borderId="0" xfId="0" applyNumberFormat="1" applyFill="1">
      <alignment vertical="center"/>
    </xf>
    <xf numFmtId="0" fontId="5" fillId="0" borderId="5" xfId="0" applyFont="1" applyBorder="1" applyAlignment="1">
      <alignment horizontal="left" vertical="center" wrapText="1"/>
    </xf>
    <xf numFmtId="10" fontId="3" fillId="0" borderId="9" xfId="1" applyNumberFormat="1" applyFont="1" applyFill="1" applyBorder="1" applyAlignment="1">
      <alignment horizontal="center" vertical="center" wrapText="1"/>
    </xf>
    <xf numFmtId="10" fontId="3" fillId="0" borderId="10" xfId="1"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2" fillId="0" borderId="0" xfId="0" applyFont="1" applyFill="1" applyBorder="1" applyAlignment="1">
      <alignment horizontal="center"/>
    </xf>
    <xf numFmtId="176" fontId="3" fillId="0" borderId="5" xfId="0" applyNumberFormat="1" applyFont="1" applyFill="1" applyBorder="1" applyAlignment="1">
      <alignment horizontal="center" vertical="center"/>
    </xf>
    <xf numFmtId="176" fontId="3" fillId="0" borderId="6" xfId="0" applyNumberFormat="1" applyFont="1" applyFill="1" applyBorder="1" applyAlignment="1">
      <alignment horizontal="center" vertical="center"/>
    </xf>
    <xf numFmtId="176" fontId="3" fillId="0" borderId="7" xfId="0" applyNumberFormat="1" applyFont="1" applyFill="1" applyBorder="1" applyAlignment="1">
      <alignment horizontal="center" vertical="center"/>
    </xf>
    <xf numFmtId="176" fontId="3" fillId="0" borderId="8" xfId="0" applyNumberFormat="1" applyFont="1" applyFill="1" applyBorder="1" applyAlignment="1">
      <alignment horizontal="center" vertical="center"/>
    </xf>
    <xf numFmtId="177" fontId="3" fillId="0" borderId="5" xfId="1"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0" fillId="0" borderId="5" xfId="0" applyFont="1" applyFill="1" applyBorder="1" applyAlignment="1">
      <alignment horizontal="left" vertical="center" wrapText="1"/>
    </xf>
  </cellXfs>
  <cellStyles count="2">
    <cellStyle name="百分比" xfId="1" builtinId="5"/>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2"/>
  <sheetViews>
    <sheetView tabSelected="1" topLeftCell="A22" zoomScale="90" zoomScaleNormal="90" workbookViewId="0">
      <selection activeCell="E29" sqref="E29"/>
    </sheetView>
  </sheetViews>
  <sheetFormatPr defaultColWidth="9" defaultRowHeight="13.5" x14ac:dyDescent="0.15"/>
  <cols>
    <col min="1" max="2" width="9" style="7"/>
    <col min="3" max="3" width="32.5" style="7" customWidth="1"/>
    <col min="4" max="4" width="44.625" style="7" customWidth="1"/>
    <col min="5" max="5" width="45.875" style="7" customWidth="1"/>
    <col min="6" max="6" width="13" style="7" customWidth="1"/>
    <col min="7" max="7" width="12.875" style="7"/>
    <col min="8" max="16384" width="9" style="7"/>
  </cols>
  <sheetData>
    <row r="1" spans="1:7" ht="28.5" x14ac:dyDescent="0.45">
      <c r="A1" s="36" t="s">
        <v>0</v>
      </c>
      <c r="B1" s="36"/>
      <c r="C1" s="36"/>
      <c r="D1" s="36"/>
      <c r="E1" s="36"/>
      <c r="F1" s="36"/>
      <c r="G1" s="36"/>
    </row>
    <row r="2" spans="1:7" x14ac:dyDescent="0.15">
      <c r="A2" s="32" t="s">
        <v>1</v>
      </c>
      <c r="B2" s="32"/>
      <c r="C2" s="32"/>
      <c r="D2" s="32"/>
      <c r="E2" s="32"/>
      <c r="F2" s="32"/>
      <c r="G2" s="32"/>
    </row>
    <row r="3" spans="1:7" x14ac:dyDescent="0.15">
      <c r="A3" s="8" t="s">
        <v>2</v>
      </c>
      <c r="B3" s="8" t="s">
        <v>3</v>
      </c>
      <c r="C3" s="8" t="s">
        <v>4</v>
      </c>
      <c r="D3" s="8" t="s">
        <v>5</v>
      </c>
      <c r="E3" s="8" t="s">
        <v>6</v>
      </c>
      <c r="F3" s="8" t="s">
        <v>7</v>
      </c>
      <c r="G3" s="8" t="s">
        <v>8</v>
      </c>
    </row>
    <row r="4" spans="1:7" x14ac:dyDescent="0.15">
      <c r="A4" s="32" t="s">
        <v>9</v>
      </c>
      <c r="B4" s="8" t="s">
        <v>10</v>
      </c>
      <c r="C4" s="9">
        <f>C5+C6+C7</f>
        <v>134095.44301700001</v>
      </c>
      <c r="D4" s="9">
        <f>D5+D6+D7</f>
        <v>80252.716778000002</v>
      </c>
      <c r="E4" s="15">
        <f>D4/C4</f>
        <v>0.59847460116766205</v>
      </c>
      <c r="F4" s="37">
        <v>20</v>
      </c>
      <c r="G4" s="37">
        <f>F4*E4</f>
        <v>11.969492023353199</v>
      </c>
    </row>
    <row r="5" spans="1:7" x14ac:dyDescent="0.15">
      <c r="A5" s="32"/>
      <c r="B5" s="8" t="s">
        <v>11</v>
      </c>
      <c r="C5" s="9">
        <v>41045.810947999998</v>
      </c>
      <c r="D5" s="9">
        <v>39460.169194000002</v>
      </c>
      <c r="E5" s="32" t="s">
        <v>12</v>
      </c>
      <c r="F5" s="37"/>
      <c r="G5" s="37"/>
    </row>
    <row r="6" spans="1:7" x14ac:dyDescent="0.15">
      <c r="A6" s="32"/>
      <c r="B6" s="8" t="s">
        <v>13</v>
      </c>
      <c r="C6" s="9">
        <v>88909.769016000006</v>
      </c>
      <c r="D6" s="9">
        <v>37231.961711000004</v>
      </c>
      <c r="E6" s="32"/>
      <c r="F6" s="37"/>
      <c r="G6" s="37"/>
    </row>
    <row r="7" spans="1:7" x14ac:dyDescent="0.15">
      <c r="A7" s="32"/>
      <c r="B7" s="8" t="s">
        <v>14</v>
      </c>
      <c r="C7" s="9">
        <v>4139.863053</v>
      </c>
      <c r="D7" s="9">
        <v>3560.585873</v>
      </c>
      <c r="E7" s="32"/>
      <c r="F7" s="37"/>
      <c r="G7" s="37"/>
    </row>
    <row r="8" spans="1:7" x14ac:dyDescent="0.15">
      <c r="A8" s="32" t="s">
        <v>15</v>
      </c>
      <c r="B8" s="32"/>
      <c r="C8" s="32"/>
      <c r="D8" s="32"/>
      <c r="E8" s="32"/>
      <c r="F8" s="32"/>
      <c r="G8" s="32"/>
    </row>
    <row r="9" spans="1:7" x14ac:dyDescent="0.15">
      <c r="A9" s="8" t="s">
        <v>16</v>
      </c>
      <c r="B9" s="8" t="s">
        <v>3</v>
      </c>
      <c r="C9" s="8" t="s">
        <v>17</v>
      </c>
      <c r="D9" s="8" t="s">
        <v>18</v>
      </c>
      <c r="E9" s="8" t="s">
        <v>19</v>
      </c>
      <c r="F9" s="8" t="s">
        <v>7</v>
      </c>
      <c r="G9" s="8" t="s">
        <v>8</v>
      </c>
    </row>
    <row r="10" spans="1:7" ht="48" x14ac:dyDescent="0.15">
      <c r="A10" s="32" t="s">
        <v>20</v>
      </c>
      <c r="B10" s="33" t="s">
        <v>21</v>
      </c>
      <c r="C10" s="10" t="s">
        <v>22</v>
      </c>
      <c r="D10" s="10" t="s">
        <v>22</v>
      </c>
      <c r="E10" s="10" t="s">
        <v>22</v>
      </c>
      <c r="F10" s="17">
        <v>2</v>
      </c>
      <c r="G10" s="17">
        <v>2</v>
      </c>
    </row>
    <row r="11" spans="1:7" ht="57.75" customHeight="1" x14ac:dyDescent="0.15">
      <c r="A11" s="32"/>
      <c r="B11" s="34"/>
      <c r="C11" s="10" t="s">
        <v>23</v>
      </c>
      <c r="D11" s="10" t="s">
        <v>23</v>
      </c>
      <c r="E11" s="10" t="s">
        <v>23</v>
      </c>
      <c r="F11" s="17">
        <v>2</v>
      </c>
      <c r="G11" s="17">
        <v>2</v>
      </c>
    </row>
    <row r="12" spans="1:7" ht="91.5" customHeight="1" x14ac:dyDescent="0.15">
      <c r="A12" s="32"/>
      <c r="B12" s="34"/>
      <c r="C12" s="11" t="s">
        <v>24</v>
      </c>
      <c r="D12" s="11" t="s">
        <v>24</v>
      </c>
      <c r="E12" s="11" t="s">
        <v>24</v>
      </c>
      <c r="F12" s="17">
        <v>2</v>
      </c>
      <c r="G12" s="17">
        <v>2</v>
      </c>
    </row>
    <row r="13" spans="1:7" ht="60" x14ac:dyDescent="0.15">
      <c r="A13" s="32"/>
      <c r="B13" s="34"/>
      <c r="C13" s="12" t="s">
        <v>25</v>
      </c>
      <c r="D13" s="12" t="s">
        <v>25</v>
      </c>
      <c r="E13" s="12" t="s">
        <v>25</v>
      </c>
      <c r="F13" s="17">
        <v>2</v>
      </c>
      <c r="G13" s="17">
        <v>2</v>
      </c>
    </row>
    <row r="14" spans="1:7" ht="48.75" customHeight="1" x14ac:dyDescent="0.15">
      <c r="A14" s="32"/>
      <c r="B14" s="34"/>
      <c r="C14" s="12" t="s">
        <v>26</v>
      </c>
      <c r="D14" s="13" t="s">
        <v>26</v>
      </c>
      <c r="E14" s="12" t="s">
        <v>26</v>
      </c>
      <c r="F14" s="17">
        <v>2</v>
      </c>
      <c r="G14" s="17">
        <v>2</v>
      </c>
    </row>
    <row r="15" spans="1:7" ht="84" x14ac:dyDescent="0.15">
      <c r="A15" s="32"/>
      <c r="B15" s="34"/>
      <c r="C15" s="12" t="s">
        <v>27</v>
      </c>
      <c r="D15" s="12" t="s">
        <v>27</v>
      </c>
      <c r="E15" s="12" t="s">
        <v>28</v>
      </c>
      <c r="F15" s="17">
        <v>2</v>
      </c>
      <c r="G15" s="17">
        <v>2</v>
      </c>
    </row>
    <row r="16" spans="1:7" ht="33" customHeight="1" x14ac:dyDescent="0.15">
      <c r="A16" s="32"/>
      <c r="B16" s="34"/>
      <c r="C16" s="12" t="s">
        <v>29</v>
      </c>
      <c r="D16" s="29" t="s">
        <v>29</v>
      </c>
      <c r="E16" s="12" t="s">
        <v>29</v>
      </c>
      <c r="F16" s="17">
        <v>2</v>
      </c>
      <c r="G16" s="17">
        <v>2</v>
      </c>
    </row>
    <row r="17" spans="1:7" ht="30.75" customHeight="1" x14ac:dyDescent="0.15">
      <c r="A17" s="32"/>
      <c r="B17" s="34"/>
      <c r="C17" s="13" t="s">
        <v>30</v>
      </c>
      <c r="D17" s="13" t="s">
        <v>30</v>
      </c>
      <c r="E17" s="12" t="s">
        <v>31</v>
      </c>
      <c r="F17" s="17">
        <v>2</v>
      </c>
      <c r="G17" s="17">
        <v>2</v>
      </c>
    </row>
    <row r="18" spans="1:7" ht="29.25" customHeight="1" x14ac:dyDescent="0.15">
      <c r="A18" s="32"/>
      <c r="B18" s="34"/>
      <c r="C18" s="12" t="s">
        <v>32</v>
      </c>
      <c r="D18" s="12" t="s">
        <v>32</v>
      </c>
      <c r="E18" s="12" t="s">
        <v>32</v>
      </c>
      <c r="F18" s="17">
        <v>2</v>
      </c>
      <c r="G18" s="17">
        <v>2</v>
      </c>
    </row>
    <row r="19" spans="1:7" ht="48" x14ac:dyDescent="0.15">
      <c r="A19" s="32"/>
      <c r="B19" s="34"/>
      <c r="C19" s="12" t="s">
        <v>33</v>
      </c>
      <c r="D19" s="12" t="s">
        <v>33</v>
      </c>
      <c r="E19" s="12" t="s">
        <v>33</v>
      </c>
      <c r="F19" s="17">
        <v>2</v>
      </c>
      <c r="G19" s="17">
        <v>2</v>
      </c>
    </row>
    <row r="20" spans="1:7" ht="36" x14ac:dyDescent="0.15">
      <c r="A20" s="32"/>
      <c r="B20" s="34"/>
      <c r="C20" s="12" t="s">
        <v>34</v>
      </c>
      <c r="D20" s="12" t="s">
        <v>34</v>
      </c>
      <c r="E20" s="12" t="s">
        <v>34</v>
      </c>
      <c r="F20" s="17">
        <v>2</v>
      </c>
      <c r="G20" s="17">
        <v>2</v>
      </c>
    </row>
    <row r="21" spans="1:7" ht="48" x14ac:dyDescent="0.15">
      <c r="A21" s="32"/>
      <c r="B21" s="34"/>
      <c r="C21" s="10" t="s">
        <v>35</v>
      </c>
      <c r="D21" s="12" t="s">
        <v>35</v>
      </c>
      <c r="E21" s="12" t="s">
        <v>36</v>
      </c>
      <c r="F21" s="17">
        <v>2</v>
      </c>
      <c r="G21" s="17">
        <v>2</v>
      </c>
    </row>
    <row r="22" spans="1:7" x14ac:dyDescent="0.15">
      <c r="A22" s="32"/>
      <c r="B22" s="34"/>
      <c r="C22" s="8" t="s">
        <v>37</v>
      </c>
      <c r="D22" s="8" t="s">
        <v>38</v>
      </c>
      <c r="E22" s="8" t="s">
        <v>38</v>
      </c>
      <c r="F22" s="18">
        <v>3</v>
      </c>
      <c r="G22" s="17">
        <v>3</v>
      </c>
    </row>
    <row r="23" spans="1:7" x14ac:dyDescent="0.15">
      <c r="A23" s="32"/>
      <c r="B23" s="35"/>
      <c r="C23" s="8" t="s">
        <v>39</v>
      </c>
      <c r="D23" s="8" t="s">
        <v>40</v>
      </c>
      <c r="E23" s="8" t="s">
        <v>40</v>
      </c>
      <c r="F23" s="18">
        <v>3</v>
      </c>
      <c r="G23" s="17">
        <v>3</v>
      </c>
    </row>
    <row r="24" spans="1:7" ht="36" x14ac:dyDescent="0.15">
      <c r="A24" s="32"/>
      <c r="B24" s="32" t="s">
        <v>41</v>
      </c>
      <c r="C24" s="14" t="s">
        <v>42</v>
      </c>
      <c r="D24" s="14" t="s">
        <v>42</v>
      </c>
      <c r="E24" s="14" t="s">
        <v>42</v>
      </c>
      <c r="F24" s="38">
        <v>26</v>
      </c>
      <c r="G24" s="41">
        <v>25.8</v>
      </c>
    </row>
    <row r="25" spans="1:7" ht="36" x14ac:dyDescent="0.15">
      <c r="A25" s="32"/>
      <c r="B25" s="32"/>
      <c r="C25" s="14" t="s">
        <v>43</v>
      </c>
      <c r="D25" s="14" t="s">
        <v>43</v>
      </c>
      <c r="E25" s="14" t="s">
        <v>43</v>
      </c>
      <c r="F25" s="39"/>
      <c r="G25" s="41"/>
    </row>
    <row r="26" spans="1:7" ht="82.5" customHeight="1" x14ac:dyDescent="0.15">
      <c r="A26" s="32"/>
      <c r="B26" s="32"/>
      <c r="C26" s="10" t="s">
        <v>44</v>
      </c>
      <c r="D26" s="14" t="s">
        <v>44</v>
      </c>
      <c r="E26" s="14" t="s">
        <v>44</v>
      </c>
      <c r="F26" s="39"/>
      <c r="G26" s="41"/>
    </row>
    <row r="27" spans="1:7" ht="39" customHeight="1" x14ac:dyDescent="0.15">
      <c r="A27" s="32"/>
      <c r="B27" s="32"/>
      <c r="C27" s="43" t="s">
        <v>87</v>
      </c>
      <c r="D27" s="43" t="s">
        <v>87</v>
      </c>
      <c r="E27" s="43" t="s">
        <v>87</v>
      </c>
      <c r="F27" s="39"/>
      <c r="G27" s="41"/>
    </row>
    <row r="28" spans="1:7" ht="60.75" customHeight="1" x14ac:dyDescent="0.15">
      <c r="A28" s="32"/>
      <c r="B28" s="32"/>
      <c r="C28" s="10" t="s">
        <v>45</v>
      </c>
      <c r="D28" s="10" t="s">
        <v>45</v>
      </c>
      <c r="E28" s="10" t="s">
        <v>45</v>
      </c>
      <c r="F28" s="39"/>
      <c r="G28" s="41"/>
    </row>
    <row r="29" spans="1:7" ht="32.25" customHeight="1" x14ac:dyDescent="0.15">
      <c r="A29" s="32"/>
      <c r="B29" s="32"/>
      <c r="C29" s="10" t="s">
        <v>46</v>
      </c>
      <c r="D29" s="10" t="s">
        <v>46</v>
      </c>
      <c r="E29" s="10" t="s">
        <v>46</v>
      </c>
      <c r="F29" s="39"/>
      <c r="G29" s="41"/>
    </row>
    <row r="30" spans="1:7" ht="36" customHeight="1" x14ac:dyDescent="0.15">
      <c r="A30" s="32"/>
      <c r="B30" s="32"/>
      <c r="C30" s="12" t="s">
        <v>47</v>
      </c>
      <c r="D30" s="12" t="s">
        <v>47</v>
      </c>
      <c r="E30" s="12" t="s">
        <v>47</v>
      </c>
      <c r="F30" s="39"/>
      <c r="G30" s="41"/>
    </row>
    <row r="31" spans="1:7" ht="66" customHeight="1" x14ac:dyDescent="0.15">
      <c r="A31" s="32"/>
      <c r="B31" s="32"/>
      <c r="C31" s="12" t="s">
        <v>48</v>
      </c>
      <c r="D31" s="12" t="s">
        <v>48</v>
      </c>
      <c r="E31" s="12" t="s">
        <v>48</v>
      </c>
      <c r="F31" s="40"/>
      <c r="G31" s="41"/>
    </row>
    <row r="32" spans="1:7" ht="21.75" customHeight="1" x14ac:dyDescent="0.15">
      <c r="A32" s="32"/>
      <c r="B32" s="32"/>
      <c r="C32" s="8" t="s">
        <v>49</v>
      </c>
      <c r="D32" s="8" t="s">
        <v>50</v>
      </c>
      <c r="E32" s="8" t="s">
        <v>50</v>
      </c>
      <c r="F32" s="16">
        <v>4</v>
      </c>
      <c r="G32" s="19">
        <v>4</v>
      </c>
    </row>
    <row r="33" spans="1:7" ht="20.25" customHeight="1" x14ac:dyDescent="0.15">
      <c r="A33" s="32" t="s">
        <v>51</v>
      </c>
      <c r="B33" s="32"/>
      <c r="C33" s="32"/>
      <c r="D33" s="32"/>
      <c r="E33" s="32"/>
      <c r="F33" s="32"/>
      <c r="G33" s="32"/>
    </row>
    <row r="34" spans="1:7" ht="18.75" customHeight="1" x14ac:dyDescent="0.15">
      <c r="A34" s="8" t="s">
        <v>16</v>
      </c>
      <c r="B34" s="8" t="s">
        <v>52</v>
      </c>
      <c r="C34" s="8" t="s">
        <v>53</v>
      </c>
      <c r="D34" s="8" t="s">
        <v>18</v>
      </c>
      <c r="E34" s="8" t="s">
        <v>19</v>
      </c>
      <c r="F34" s="20" t="s">
        <v>7</v>
      </c>
      <c r="G34" s="20" t="s">
        <v>8</v>
      </c>
    </row>
    <row r="35" spans="1:7" ht="48.75" customHeight="1" x14ac:dyDescent="0.15">
      <c r="A35" s="32" t="s">
        <v>54</v>
      </c>
      <c r="B35" s="32" t="s">
        <v>55</v>
      </c>
      <c r="C35" s="8" t="s">
        <v>56</v>
      </c>
      <c r="D35" s="10" t="s">
        <v>57</v>
      </c>
      <c r="E35" s="10" t="s">
        <v>58</v>
      </c>
      <c r="F35" s="16">
        <v>1</v>
      </c>
      <c r="G35" s="21">
        <v>0.5</v>
      </c>
    </row>
    <row r="36" spans="1:7" ht="90" customHeight="1" x14ac:dyDescent="0.15">
      <c r="A36" s="32"/>
      <c r="B36" s="32"/>
      <c r="C36" s="8" t="s">
        <v>59</v>
      </c>
      <c r="D36" s="10" t="s">
        <v>60</v>
      </c>
      <c r="E36" s="10" t="s">
        <v>61</v>
      </c>
      <c r="F36" s="16">
        <v>2</v>
      </c>
      <c r="G36" s="21">
        <v>2</v>
      </c>
    </row>
    <row r="37" spans="1:7" ht="30" customHeight="1" x14ac:dyDescent="0.15">
      <c r="A37" s="32"/>
      <c r="B37" s="32"/>
      <c r="C37" s="8" t="s">
        <v>62</v>
      </c>
      <c r="D37" s="10" t="s">
        <v>63</v>
      </c>
      <c r="E37" s="10" t="s">
        <v>64</v>
      </c>
      <c r="F37" s="16">
        <v>1</v>
      </c>
      <c r="G37" s="21">
        <v>1</v>
      </c>
    </row>
    <row r="38" spans="1:7" ht="69.75" customHeight="1" x14ac:dyDescent="0.15">
      <c r="A38" s="32"/>
      <c r="B38" s="8" t="s">
        <v>65</v>
      </c>
      <c r="C38" s="8" t="s">
        <v>66</v>
      </c>
      <c r="D38" s="10" t="s">
        <v>67</v>
      </c>
      <c r="E38" s="22" t="s">
        <v>68</v>
      </c>
      <c r="F38" s="23">
        <v>4</v>
      </c>
      <c r="G38" s="24">
        <v>4</v>
      </c>
    </row>
    <row r="39" spans="1:7" ht="40.5" customHeight="1" x14ac:dyDescent="0.15">
      <c r="A39" s="32"/>
      <c r="B39" s="8" t="s">
        <v>69</v>
      </c>
      <c r="C39" s="8" t="s">
        <v>70</v>
      </c>
      <c r="D39" s="10" t="s">
        <v>71</v>
      </c>
      <c r="E39" s="10" t="s">
        <v>71</v>
      </c>
      <c r="F39" s="23">
        <v>4</v>
      </c>
      <c r="G39" s="24">
        <v>4</v>
      </c>
    </row>
    <row r="40" spans="1:7" ht="27" customHeight="1" x14ac:dyDescent="0.15">
      <c r="A40" s="32"/>
      <c r="B40" s="8" t="s">
        <v>72</v>
      </c>
      <c r="C40" s="32" t="s">
        <v>73</v>
      </c>
      <c r="D40" s="32"/>
      <c r="E40" s="8" t="s">
        <v>74</v>
      </c>
      <c r="F40" s="8" t="s">
        <v>7</v>
      </c>
      <c r="G40" s="8" t="s">
        <v>8</v>
      </c>
    </row>
    <row r="41" spans="1:7" ht="24" x14ac:dyDescent="0.15">
      <c r="A41" s="32"/>
      <c r="B41" s="8" t="s">
        <v>75</v>
      </c>
      <c r="C41" s="30">
        <v>0.37130000000000002</v>
      </c>
      <c r="D41" s="31"/>
      <c r="E41" s="25">
        <v>0.40150000000000002</v>
      </c>
      <c r="F41" s="23">
        <v>4</v>
      </c>
      <c r="G41" s="24">
        <f>F41-3*0.4</f>
        <v>2.8</v>
      </c>
    </row>
    <row r="42" spans="1:7" ht="42" customHeight="1" x14ac:dyDescent="0.15">
      <c r="A42" s="32"/>
      <c r="B42" s="8" t="s">
        <v>76</v>
      </c>
      <c r="C42" s="30">
        <v>-2.3699999999999999E-2</v>
      </c>
      <c r="D42" s="31"/>
      <c r="E42" s="15">
        <v>1.6999999999999999E-3</v>
      </c>
      <c r="F42" s="23">
        <v>4</v>
      </c>
      <c r="G42" s="24">
        <v>4</v>
      </c>
    </row>
    <row r="43" spans="1:7" x14ac:dyDescent="0.15">
      <c r="A43" s="32" t="s">
        <v>77</v>
      </c>
      <c r="B43" s="32"/>
      <c r="C43" s="32"/>
      <c r="D43" s="32"/>
      <c r="E43" s="32"/>
      <c r="F43" s="8">
        <v>100</v>
      </c>
      <c r="G43" s="24">
        <f>G42+G41+G39+G38+G37+G36+G35+SUM(G24:G32)+SUM(G10:G23)+G4</f>
        <v>90.069492023353206</v>
      </c>
    </row>
    <row r="46" spans="1:7" x14ac:dyDescent="0.15">
      <c r="G46" s="26"/>
    </row>
    <row r="47" spans="1:7" x14ac:dyDescent="0.15">
      <c r="F47"/>
      <c r="G47" s="27"/>
    </row>
    <row r="48" spans="1:7" x14ac:dyDescent="0.15">
      <c r="F48"/>
      <c r="G48"/>
    </row>
    <row r="54" spans="7:7" x14ac:dyDescent="0.15">
      <c r="G54" s="28"/>
    </row>
    <row r="56" spans="7:7" x14ac:dyDescent="0.15">
      <c r="G56" s="26"/>
    </row>
    <row r="62" spans="7:7" x14ac:dyDescent="0.15">
      <c r="G62" s="26"/>
    </row>
  </sheetData>
  <mergeCells count="19">
    <mergeCell ref="A1:G1"/>
    <mergeCell ref="A2:G2"/>
    <mergeCell ref="A8:G8"/>
    <mergeCell ref="A33:G33"/>
    <mergeCell ref="C40:D40"/>
    <mergeCell ref="F4:F7"/>
    <mergeCell ref="F24:F31"/>
    <mergeCell ref="G4:G7"/>
    <mergeCell ref="G24:G31"/>
    <mergeCell ref="C41:D41"/>
    <mergeCell ref="C42:D42"/>
    <mergeCell ref="A43:E43"/>
    <mergeCell ref="A4:A7"/>
    <mergeCell ref="A10:A32"/>
    <mergeCell ref="A35:A42"/>
    <mergeCell ref="B10:B23"/>
    <mergeCell ref="B24:B32"/>
    <mergeCell ref="B35:B37"/>
    <mergeCell ref="E5:E7"/>
  </mergeCells>
  <phoneticPr fontId="9" type="noConversion"/>
  <pageMargins left="0.196527777777778" right="0.156944444444444" top="0.51180555555555596" bottom="0.196527777777778" header="0.3" footer="7.8472222222222193E-2"/>
  <pageSetup paperSize="9" scale="6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activeCell="C2" sqref="C2:D5"/>
    </sheetView>
  </sheetViews>
  <sheetFormatPr defaultColWidth="8.75" defaultRowHeight="13.5" x14ac:dyDescent="0.15"/>
  <cols>
    <col min="3" max="3" width="16"/>
    <col min="4" max="4" width="9.375"/>
  </cols>
  <sheetData>
    <row r="1" spans="1:4" ht="37.5" x14ac:dyDescent="0.15">
      <c r="A1" s="1" t="s">
        <v>78</v>
      </c>
      <c r="B1" s="2" t="s">
        <v>7</v>
      </c>
      <c r="C1" s="2" t="s">
        <v>79</v>
      </c>
      <c r="D1" s="2" t="s">
        <v>80</v>
      </c>
    </row>
    <row r="2" spans="1:4" ht="56.25" x14ac:dyDescent="0.15">
      <c r="A2" s="3" t="s">
        <v>81</v>
      </c>
      <c r="B2" s="4">
        <v>20</v>
      </c>
      <c r="C2" s="5">
        <f>附件1!G4</f>
        <v>11.969492023353199</v>
      </c>
      <c r="D2" s="6">
        <f>C2/B2</f>
        <v>0.59847460116766205</v>
      </c>
    </row>
    <row r="3" spans="1:4" ht="75" x14ac:dyDescent="0.15">
      <c r="A3" s="3" t="s">
        <v>82</v>
      </c>
      <c r="B3" s="4">
        <v>60</v>
      </c>
      <c r="C3" s="4">
        <f>SUM(附件1!G10:G32)</f>
        <v>59.8</v>
      </c>
      <c r="D3" s="6">
        <f>C3/B3</f>
        <v>0.99666666666666703</v>
      </c>
    </row>
    <row r="4" spans="1:4" ht="37.5" x14ac:dyDescent="0.15">
      <c r="A4" s="3" t="s">
        <v>83</v>
      </c>
      <c r="B4" s="4">
        <v>20</v>
      </c>
      <c r="C4" s="4">
        <f>SUM(附件1!G35:G39)+附件1!G41+附件1!G42</f>
        <v>18.3</v>
      </c>
      <c r="D4" s="6">
        <f>C4/B4</f>
        <v>0.91500000000000004</v>
      </c>
    </row>
    <row r="5" spans="1:4" ht="37.5" x14ac:dyDescent="0.15">
      <c r="A5" s="3" t="s">
        <v>84</v>
      </c>
      <c r="B5" s="4">
        <v>100</v>
      </c>
      <c r="C5" s="5">
        <f>SUM(C2:C4)</f>
        <v>90.069492023353206</v>
      </c>
      <c r="D5" s="6">
        <f>C5/B5</f>
        <v>0.90069492023353204</v>
      </c>
    </row>
    <row r="6" spans="1:4" ht="35.1" customHeight="1" x14ac:dyDescent="0.15">
      <c r="A6" s="3" t="s">
        <v>85</v>
      </c>
      <c r="B6" s="42" t="s">
        <v>86</v>
      </c>
      <c r="C6" s="42"/>
      <c r="D6" s="42"/>
    </row>
  </sheetData>
  <mergeCells count="1">
    <mergeCell ref="B6:D6"/>
  </mergeCells>
  <phoneticPr fontId="9"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6</vt:i4>
      </vt:variant>
    </vt:vector>
  </HeadingPairs>
  <TitlesOfParts>
    <vt:vector size="8" baseType="lpstr">
      <vt:lpstr>附件1</vt:lpstr>
      <vt:lpstr>Sheet1</vt:lpstr>
      <vt:lpstr>附件1!_Hlk105075200</vt:lpstr>
      <vt:lpstr>附件1!_Hlk105075245</vt:lpstr>
      <vt:lpstr>附件1!_Hlk105075334</vt:lpstr>
      <vt:lpstr>附件1!_Hlk105077578</vt:lpstr>
      <vt:lpstr>附件1!_Hlk105077644</vt:lpstr>
      <vt:lpstr>附件1!_Hlk105077775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niyuanhui</cp:lastModifiedBy>
  <dcterms:created xsi:type="dcterms:W3CDTF">2022-06-01T18:59:00Z</dcterms:created>
  <dcterms:modified xsi:type="dcterms:W3CDTF">2025-08-26T02:25:25Z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E7688262DB414569944243504690E8C3_13</vt:lpwstr>
  </property>
  <property fmtid="{D5CDD505-2E9C-101B-9397-08002B2CF9AE}" pid="3" name="KSOProductBuildVer">
    <vt:lpwstr>2052-11.8.2.10290</vt:lpwstr>
  </property>
</Properties>
</file>